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11250" activeTab="0"/>
  </bookViews>
  <sheets>
    <sheet name="Tanks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<sst xmlns="http://schemas.openxmlformats.org/spreadsheetml/2006/main" count="26" uniqueCount="26">
  <si>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Tank information</t>
  </si>
  <si>
    <t>Diameter</t>
  </si>
  <si>
    <t>Height</t>
  </si>
  <si>
    <t>Volume</t>
  </si>
  <si>
    <t>Gallons</t>
  </si>
  <si>
    <r>
      <t>M</t>
    </r>
    <r>
      <rPr>
        <vertAlign val="superscript"/>
        <sz val="10"/>
        <rFont val="Arial"/>
        <family val="2"/>
      </rPr>
      <t>3</t>
    </r>
  </si>
  <si>
    <t>Ft</t>
  </si>
  <si>
    <t>Mts</t>
  </si>
  <si>
    <t>2 ring</t>
  </si>
  <si>
    <t>3 ring</t>
  </si>
  <si>
    <t>4 ring</t>
  </si>
  <si>
    <t>1 ring</t>
  </si>
  <si>
    <t>Water 600mm freeboard</t>
  </si>
  <si>
    <t>M dia</t>
  </si>
  <si>
    <t>Ft dia</t>
  </si>
  <si>
    <t>Slow sand filter calculator</t>
  </si>
  <si>
    <t>Daily flow required</t>
  </si>
  <si>
    <t xml:space="preserve">Sand filter area </t>
  </si>
  <si>
    <t xml:space="preserve">Tank diameter 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</si>
  <si>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</si>
  <si>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</si>
  <si>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m</t>
  </si>
  <si>
    <t>(100mm/hr)</t>
  </si>
  <si>
    <t>m square</t>
  </si>
  <si>
    <t>SSF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</si>
  <si>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/day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</si>
</sst>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</numFmts>
  <fonts count="10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0" fillId="0" borderId="7" xfId="0" applyNumberFormat="1" applyBorder="1" applyAlignment="1">
      <alignment/>
    </xf>
    <xf numFmtId="0" fontId="5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10" xfId="0" applyNumberFormat="1" applyBorder="1" applyAlignment="1">
      <alignment/>
    </xf>
    <xf numFmtId="0" fontId="6" fillId="2" borderId="11" xfId="0" applyFont="1" applyFill="1" applyBorder="1" applyAlignment="1">
      <alignment/>
    </xf>
    <xf numFmtId="0" fontId="8" fillId="0" borderId="3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7" xfId="0" applyFont="1" applyBorder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140625" defaultRowHeight="12.75"/>
  <cols>
    <col min="2" max="2" width="6.57421875" style="0" customWidth="1"/>
    <col min="3" max="3" width="10.28125" style="0" customWidth="1"/>
    <col min="4" max="4" width="4.7109375" style="0" customWidth="1"/>
    <col min="11" max="11" width="3.421875" style="0" customWidth="1"/>
  </cols>
  <sheetData>
    <row r="1" spans="1:3" ht="20.25">
      <c r="A1" s="4" t="s">
        <v>0</v>
      </c>
      <c r="B1" s="5"/>
      <c r="C1" s="6"/>
    </row>
    <row r="2" spans="1:12" ht="14.25">
      <c r="A2" s="7" t="s">
        <v>12</v>
      </c>
      <c r="B2" s="8"/>
      <c r="C2" s="9"/>
      <c r="L2" s="23" t="s">
        <v>25</v>
      </c>
    </row>
    <row r="3" spans="1:12" ht="13.5" thickBot="1">
      <c r="A3" s="7"/>
      <c r="B3" s="10" t="s">
        <v>6</v>
      </c>
      <c r="C3" s="11" t="s">
        <v>7</v>
      </c>
      <c r="E3" s="23" t="s">
        <v>14</v>
      </c>
      <c r="F3" s="23" t="s">
        <v>13</v>
      </c>
      <c r="G3" s="23" t="s">
        <v>11</v>
      </c>
      <c r="H3" s="23" t="s">
        <v>8</v>
      </c>
      <c r="I3" s="23" t="s">
        <v>9</v>
      </c>
      <c r="J3" s="23" t="s">
        <v>10</v>
      </c>
      <c r="L3" s="23" t="s">
        <v>24</v>
      </c>
    </row>
    <row r="4" spans="1:12" ht="12.75">
      <c r="A4" s="7" t="s">
        <v>1</v>
      </c>
      <c r="B4" s="2">
        <v>15</v>
      </c>
      <c r="C4" s="12">
        <f>B4/3.2808</f>
        <v>4.57205559619605</v>
      </c>
      <c r="E4">
        <v>9</v>
      </c>
      <c r="F4">
        <v>2.7</v>
      </c>
      <c r="G4" s="1">
        <f>(F4^2*0.7854)*(0.762-0.16)</f>
        <v>3.446790732</v>
      </c>
      <c r="H4" s="1">
        <f>(F4^2*0.7854)*(1.524-0.16)</f>
        <v>7.809672024000001</v>
      </c>
      <c r="I4" s="1">
        <f>(F4^2*0.7854)*(2.286-0.16)</f>
        <v>12.172553316</v>
      </c>
      <c r="J4" s="1">
        <f>(F4^2*0.7854)*(3.048-0.16)</f>
        <v>16.535434608000003</v>
      </c>
      <c r="L4">
        <v>14</v>
      </c>
    </row>
    <row r="5" spans="1:12" ht="13.5" thickBot="1">
      <c r="A5" s="7" t="s">
        <v>2</v>
      </c>
      <c r="B5" s="3">
        <v>5</v>
      </c>
      <c r="C5" s="12">
        <f>B5/3.2808</f>
        <v>1.5240185320653499</v>
      </c>
      <c r="E5">
        <v>12</v>
      </c>
      <c r="F5">
        <v>3.7</v>
      </c>
      <c r="G5" s="1">
        <f aca="true" t="shared" si="0" ref="G5:G12">(F5^2*0.7854)*(0.762-0.16)</f>
        <v>6.472779852</v>
      </c>
      <c r="H5" s="1">
        <f>(F5^2*0.7854)*(1.524-0.16)</f>
        <v>14.665899864000002</v>
      </c>
      <c r="I5" s="1">
        <f>(F5^2*0.7854)*(2.286-0.16)</f>
        <v>22.859019876</v>
      </c>
      <c r="J5" s="1">
        <f>(F5^2*0.7854)*(3.048-0.16)</f>
        <v>31.052139888</v>
      </c>
      <c r="L5">
        <v>25</v>
      </c>
    </row>
    <row r="6" spans="1:12" ht="12.75">
      <c r="A6" s="7"/>
      <c r="B6" s="8"/>
      <c r="C6" s="12"/>
      <c r="E6">
        <v>15</v>
      </c>
      <c r="F6">
        <v>4.6</v>
      </c>
      <c r="G6" s="1">
        <f t="shared" si="0"/>
        <v>10.004676528</v>
      </c>
      <c r="H6" s="1">
        <f>(F6^2*0.7854)*(1.524-0.16)</f>
        <v>22.668403295999997</v>
      </c>
      <c r="I6" s="1">
        <f>(F6^2*0.7854)*(2.286-0.16)</f>
        <v>35.332130064</v>
      </c>
      <c r="J6" s="1">
        <f>(F6^2*0.7854)*(3.048-0.16)</f>
        <v>47.995856831999994</v>
      </c>
      <c r="L6">
        <v>40</v>
      </c>
    </row>
    <row r="7" spans="1:12" ht="12.75">
      <c r="A7" s="7"/>
      <c r="B7" s="8"/>
      <c r="C7" s="12"/>
      <c r="E7">
        <v>18</v>
      </c>
      <c r="F7">
        <v>5.5</v>
      </c>
      <c r="G7" s="1">
        <f t="shared" si="0"/>
        <v>14.3025267</v>
      </c>
      <c r="H7" s="1">
        <f aca="true" t="shared" si="1" ref="H7:H12">(F7^2*0.7854)*(1.524-0.16)</f>
        <v>32.4063894</v>
      </c>
      <c r="I7" s="1">
        <f aca="true" t="shared" si="2" ref="I7:I12">(F7^2*0.7854)*(2.286-0.16)</f>
        <v>50.510252099999995</v>
      </c>
      <c r="J7" s="1">
        <f aca="true" t="shared" si="3" ref="J7:J12">(F7^2*0.7854)*(3.048-0.16)</f>
        <v>68.6141148</v>
      </c>
      <c r="L7">
        <v>57</v>
      </c>
    </row>
    <row r="8" spans="1:12" ht="15">
      <c r="A8" s="13" t="s">
        <v>3</v>
      </c>
      <c r="B8" s="8"/>
      <c r="C8" s="12"/>
      <c r="E8">
        <v>21</v>
      </c>
      <c r="F8">
        <v>6.4</v>
      </c>
      <c r="G8" s="1">
        <f t="shared" si="0"/>
        <v>19.366330368000003</v>
      </c>
      <c r="H8" s="1">
        <f t="shared" si="1"/>
        <v>43.87985817600001</v>
      </c>
      <c r="I8" s="1">
        <f t="shared" si="2"/>
        <v>68.393385984</v>
      </c>
      <c r="J8" s="1">
        <f t="shared" si="3"/>
        <v>92.90691379200001</v>
      </c>
      <c r="L8">
        <v>75</v>
      </c>
    </row>
    <row r="9" spans="1:12" ht="12.75">
      <c r="A9" s="7" t="s">
        <v>4</v>
      </c>
      <c r="B9" s="8"/>
      <c r="C9" s="12">
        <f>((B4^2*0.7854)*(B5-0.5))*6.24</f>
        <v>4962.1572</v>
      </c>
      <c r="E9">
        <v>24</v>
      </c>
      <c r="F9">
        <v>7.3</v>
      </c>
      <c r="G9" s="1">
        <f t="shared" si="0"/>
        <v>25.196087532</v>
      </c>
      <c r="H9" s="1">
        <f t="shared" si="1"/>
        <v>57.08880962400001</v>
      </c>
      <c r="I9" s="1">
        <f t="shared" si="2"/>
        <v>88.98153171599999</v>
      </c>
      <c r="J9" s="1">
        <f t="shared" si="3"/>
        <v>120.87425380799999</v>
      </c>
      <c r="L9">
        <v>100</v>
      </c>
    </row>
    <row r="10" spans="1:12" ht="15" thickBot="1">
      <c r="A10" s="14" t="s">
        <v>5</v>
      </c>
      <c r="B10" s="15"/>
      <c r="C10" s="16">
        <f>((C4^2*0.7854)*(C5-0.15))</f>
        <v>22.558306482766078</v>
      </c>
      <c r="E10">
        <v>30</v>
      </c>
      <c r="F10">
        <v>9.1</v>
      </c>
      <c r="G10" s="1">
        <f t="shared" si="0"/>
        <v>39.153462348</v>
      </c>
      <c r="H10" s="1">
        <f t="shared" si="1"/>
        <v>88.713160536</v>
      </c>
      <c r="I10" s="1">
        <f t="shared" si="2"/>
        <v>138.27285872399997</v>
      </c>
      <c r="J10" s="1">
        <f t="shared" si="3"/>
        <v>187.83255691199997</v>
      </c>
      <c r="L10">
        <v>150</v>
      </c>
    </row>
    <row r="11" spans="5:12" ht="12.75">
      <c r="E11">
        <v>36</v>
      </c>
      <c r="F11">
        <v>10.9</v>
      </c>
      <c r="G11" s="1">
        <f t="shared" si="0"/>
        <v>56.174651147999995</v>
      </c>
      <c r="H11" s="1">
        <f t="shared" si="1"/>
        <v>127.279442136</v>
      </c>
      <c r="I11" s="1">
        <f t="shared" si="2"/>
        <v>198.384233124</v>
      </c>
      <c r="J11" s="1">
        <f t="shared" si="3"/>
        <v>269.489024112</v>
      </c>
      <c r="L11">
        <v>220</v>
      </c>
    </row>
    <row r="12" spans="5:12" ht="12.75">
      <c r="E12">
        <v>48</v>
      </c>
      <c r="F12">
        <v>14.6</v>
      </c>
      <c r="G12" s="1">
        <f t="shared" si="0"/>
        <v>100.784350128</v>
      </c>
      <c r="H12" s="1">
        <f t="shared" si="1"/>
        <v>228.35523849600003</v>
      </c>
      <c r="I12" s="1">
        <f t="shared" si="2"/>
        <v>355.92612686399997</v>
      </c>
      <c r="J12" s="1">
        <f t="shared" si="3"/>
        <v>483.49701523199997</v>
      </c>
      <c r="L12">
        <v>400</v>
      </c>
    </row>
    <row r="15" ht="13.5" thickBot="1"/>
    <row r="16" spans="1:5" ht="18">
      <c r="A16" s="18" t="s">
        <v>15</v>
      </c>
      <c r="B16" s="5"/>
      <c r="C16" s="5"/>
      <c r="D16" s="5"/>
      <c r="E16" s="6"/>
    </row>
    <row r="17" spans="1:5" ht="13.5" thickBot="1">
      <c r="A17" s="7"/>
      <c r="B17" s="8"/>
      <c r="C17" s="8"/>
      <c r="D17" s="8"/>
      <c r="E17" s="9"/>
    </row>
    <row r="18" spans="1:5" ht="15" thickBot="1">
      <c r="A18" s="7" t="s">
        <v>16</v>
      </c>
      <c r="B18" s="8"/>
      <c r="C18" s="17">
        <v>400</v>
      </c>
      <c r="D18" s="8" t="s">
        <v>19</v>
      </c>
      <c r="E18" s="9"/>
    </row>
    <row r="19" spans="1:5" ht="12.75">
      <c r="A19" s="7"/>
      <c r="B19" s="8"/>
      <c r="C19" s="8"/>
      <c r="D19" s="8"/>
      <c r="E19" s="9"/>
    </row>
    <row r="20" spans="1:5" ht="14.25">
      <c r="A20" s="7" t="s">
        <v>17</v>
      </c>
      <c r="B20" s="8"/>
      <c r="C20" s="19">
        <f>C18/2.4</f>
        <v>166.66666666666669</v>
      </c>
      <c r="D20" s="8" t="s">
        <v>20</v>
      </c>
      <c r="E20" s="22" t="s">
        <v>22</v>
      </c>
    </row>
    <row r="21" spans="1:5" ht="12.75">
      <c r="A21" s="7"/>
      <c r="B21" s="8"/>
      <c r="C21" s="19">
        <f>SQRT(C20)</f>
        <v>12.909944487358057</v>
      </c>
      <c r="D21" s="8" t="s">
        <v>23</v>
      </c>
      <c r="E21" s="9"/>
    </row>
    <row r="22" spans="1:5" ht="12.75">
      <c r="A22" s="7"/>
      <c r="B22" s="8"/>
      <c r="C22" s="8"/>
      <c r="D22" s="8"/>
      <c r="E22" s="9"/>
    </row>
    <row r="23" spans="1:5" ht="13.5" thickBot="1">
      <c r="A23" s="14" t="s">
        <v>18</v>
      </c>
      <c r="B23" s="15"/>
      <c r="C23" s="20">
        <f>SQRT(C20/0.7854)</f>
        <v>14.567295375567689</v>
      </c>
      <c r="D23" s="15" t="s">
        <v>21</v>
      </c>
      <c r="E23" s="2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2006-04-21T16:15:48Z</dcterms:created>
  <dcterms:modified xsi:type="dcterms:W3CDTF">2006-05-30T13:08:40Z</dcterms:modified>
  <cp:category/>
  <cp:version/>
  <cp:contentType/>
  <cp:contentStatus/>
</cp:coreProperties>
</file>